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fpoo\OneDrive\Documents\Budget\Budget 2026\"/>
    </mc:Choice>
  </mc:AlternateContent>
  <xr:revisionPtr revIDLastSave="0" documentId="8_{CD35C38F-C01A-425C-8D18-2EDDC5B1F5FE}" xr6:coauthVersionLast="47" xr6:coauthVersionMax="47" xr10:uidLastSave="{00000000-0000-0000-0000-000000000000}"/>
  <bookViews>
    <workbookView xWindow="13365" yWindow="90" windowWidth="15360" windowHeight="15225" xr2:uid="{688C2385-039B-4E78-B16D-8DBB30883CC9}"/>
  </bookViews>
  <sheets>
    <sheet name="Sheet1" sheetId="1" r:id="rId1"/>
  </sheets>
  <definedNames>
    <definedName name="_xlnm.Print_Area" localSheetId="0">Sheet1!$A$1:$E$128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3" i="1" l="1"/>
  <c r="H69" i="1"/>
  <c r="H43" i="1"/>
  <c r="G43" i="1"/>
  <c r="B5" i="1"/>
  <c r="B41" i="1"/>
  <c r="B4" i="1" s="1"/>
  <c r="B6" i="1" s="1"/>
  <c r="B7" i="1" s="1"/>
  <c r="B93" i="1"/>
  <c r="B124" i="1"/>
  <c r="D125" i="1"/>
  <c r="E125" i="1"/>
  <c r="C125" i="1"/>
  <c r="E124" i="1"/>
  <c r="E5" i="1" s="1"/>
  <c r="C124" i="1"/>
  <c r="E93" i="1"/>
  <c r="E41" i="1"/>
  <c r="G33" i="1"/>
  <c r="G17" i="1"/>
  <c r="G15" i="1"/>
  <c r="G9" i="1"/>
  <c r="D124" i="1"/>
  <c r="G69" i="1"/>
  <c r="D41" i="1"/>
  <c r="H127" i="1" l="1"/>
  <c r="E4" i="1"/>
  <c r="E6" i="1" s="1"/>
  <c r="G41" i="1"/>
  <c r="C126" i="1"/>
  <c r="D126" i="1"/>
  <c r="D5" i="1"/>
  <c r="D93" i="1"/>
  <c r="C5" i="1"/>
  <c r="G95" i="1"/>
  <c r="E126" i="1"/>
  <c r="E127" i="1"/>
  <c r="G93" i="1"/>
  <c r="G127" i="1" l="1"/>
  <c r="D127" i="1"/>
  <c r="C93" i="1"/>
  <c r="C127" i="1" s="1"/>
  <c r="D4" i="1"/>
  <c r="D6" i="1" s="1"/>
  <c r="C41" i="1"/>
  <c r="C4" i="1" l="1"/>
  <c r="C6" i="1" s="1"/>
  <c r="C3" i="1"/>
  <c r="C7" i="1" l="1"/>
  <c r="D3" i="1" l="1"/>
  <c r="D7" i="1" s="1"/>
  <c r="E3" i="1" s="1"/>
  <c r="E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North Fork Pool, Park and Recreation District</author>
  </authors>
  <commentList>
    <comment ref="C52" authorId="0" shapeId="0" xr:uid="{73BECB7C-D78F-4E13-B1F9-CFD2B9AABED8}">
      <text>
        <r>
          <rPr>
            <b/>
            <sz val="9"/>
            <color indexed="81"/>
            <rFont val="Tahoma"/>
            <family val="2"/>
          </rPr>
          <t>North Fork Pool, Park and Recreation District:</t>
        </r>
        <r>
          <rPr>
            <sz val="9"/>
            <color indexed="81"/>
            <rFont val="Tahoma"/>
            <family val="2"/>
          </rPr>
          <t xml:space="preserve">
I NEED TO TALK WITH JOE ABOUT THIS ITEM. ELSIE</t>
        </r>
      </text>
    </comment>
  </commentList>
</comments>
</file>

<file path=xl/sharedStrings.xml><?xml version="1.0" encoding="utf-8"?>
<sst xmlns="http://schemas.openxmlformats.org/spreadsheetml/2006/main" count="135" uniqueCount="134">
  <si>
    <t>Account</t>
  </si>
  <si>
    <t>310 NON-OPERATING REVENUE</t>
  </si>
  <si>
    <t>311 GEN PROPERTY TAX REVENUE</t>
  </si>
  <si>
    <t>312 S. O. TAXES</t>
  </si>
  <si>
    <t>361 INTEREST EARNED</t>
  </si>
  <si>
    <t>368.3 OTHER INCOME</t>
  </si>
  <si>
    <t>330 INTERGOVERNMENT REVENUE</t>
  </si>
  <si>
    <t>330.2 STATE LOTTERY</t>
  </si>
  <si>
    <t>344 OPERATING REVENUE</t>
  </si>
  <si>
    <t>344.0 GEN ADMISSION</t>
  </si>
  <si>
    <t>344.1 FACILITY RENTAL</t>
  </si>
  <si>
    <t>344.2 SWIM CLASS FEES</t>
  </si>
  <si>
    <t>344.4 JUNIOR LIFEGUARD TRAINING</t>
  </si>
  <si>
    <t>344.5 LOCKER RENTAL</t>
  </si>
  <si>
    <t>344.6 SEASON PASS FEE</t>
  </si>
  <si>
    <t>344.7 PUNCH CARDS</t>
  </si>
  <si>
    <t>344.8 AQUATICS CLUB</t>
  </si>
  <si>
    <t>345.2 SPORTS PARK USER FEES</t>
  </si>
  <si>
    <t>344.3 SALES POOL SUPPLIES</t>
  </si>
  <si>
    <t>368 GRANTS, GIFTS &amp; DONATIONS</t>
  </si>
  <si>
    <t>433 OPERATING EXPENSES</t>
  </si>
  <si>
    <t>433.1 UTILITIES</t>
  </si>
  <si>
    <t>433.10 OFFICE RENT</t>
  </si>
  <si>
    <t>433.20 OFFICE SUPPLIES</t>
  </si>
  <si>
    <t>433.21 BANK FEES</t>
  </si>
  <si>
    <t>433.23 BANK FEES TENNIS/PICKLEB</t>
  </si>
  <si>
    <t>433.3 POOL EQUIP REPAIR &amp; MAINT</t>
  </si>
  <si>
    <t>433.31 SKATEPARK REPAIR &amp; MAINT</t>
  </si>
  <si>
    <t>433.32 TENNIS CT REPAIR &amp; MAINT</t>
  </si>
  <si>
    <t>433.4 POOL OPERATING SUPPLIES</t>
  </si>
  <si>
    <t>433.41 SPORTS CMPLX OP SUPPLIES</t>
  </si>
  <si>
    <t>433.5 INSURANCE (LIAB-BONDING)</t>
  </si>
  <si>
    <t>433.6 POOL BLDG REPAIR&amp; MAINT</t>
  </si>
  <si>
    <t>433.61 POOL YARD REPAIR &amp; MAINT</t>
  </si>
  <si>
    <t>433.62 PUMPTRACK REPAIR &amp; MAINT</t>
  </si>
  <si>
    <t>433.63 SPORTS CMPLX REPAIR &amp; MA</t>
  </si>
  <si>
    <t>433.64 OFFICE BLDG REPAIR &amp; MAI</t>
  </si>
  <si>
    <t>434.1 ADMINISTRATIVE EXPENSES</t>
  </si>
  <si>
    <t>434.11.10 BOARD MEMBER MEETINGS</t>
  </si>
  <si>
    <t>434.12 WAGES LIFEGUARD</t>
  </si>
  <si>
    <t>434.13 WAGES CONTRACT LABOR</t>
  </si>
  <si>
    <t>434.14 WAGES WSI &amp; AIDE</t>
  </si>
  <si>
    <t>434.15 WAGES MAINTENANCE</t>
  </si>
  <si>
    <t>434.16 WAGES PROGRAM COOR</t>
  </si>
  <si>
    <t>434.18 WAGES BUS DRIVER</t>
  </si>
  <si>
    <t>434.19 PAYROLL ACCOUNTANT/TAXES</t>
  </si>
  <si>
    <t>434.21 TREASURER'S FEES</t>
  </si>
  <si>
    <t>434.3 ADVERTISING &amp; PRINTING</t>
  </si>
  <si>
    <t>434.31 PROMOTION</t>
  </si>
  <si>
    <t>434.4 DUES AND SUBSCRIPTIONS</t>
  </si>
  <si>
    <t>434.6 PROFESSIONAL FEES</t>
  </si>
  <si>
    <t>434.61 LEGAL FEES</t>
  </si>
  <si>
    <t>434.62 ARCHITECTURAL FEES</t>
  </si>
  <si>
    <t>434.63 SOIL TESTING/SURVEYING</t>
  </si>
  <si>
    <t>434.8 ELECTION FEES</t>
  </si>
  <si>
    <t>435.1 CAPITAL OUTLAY</t>
  </si>
  <si>
    <t>435.1.10 CAPITAL OUTL-SKATEPARK</t>
  </si>
  <si>
    <t>435.1.12 CAPITAL OUTL-TENNIS</t>
  </si>
  <si>
    <t>435.1.2 CAPITAL OUTL-DISTRICT</t>
  </si>
  <si>
    <t>435.1.4 CAPITAL OUTL-POOL</t>
  </si>
  <si>
    <t>435.1.6 CAPITAL OUTL-SPORTS COM</t>
  </si>
  <si>
    <t>435.1.8 CAPITAL OUTL-PUMPTRACK</t>
  </si>
  <si>
    <t>435.3 ADDITIONS AND REMODEL</t>
  </si>
  <si>
    <t>435.3.20 POOL BLDNG-MATERIALS</t>
  </si>
  <si>
    <t>435.3.22 POOL BLDNG-LABOR</t>
  </si>
  <si>
    <t>435.3.24 POOL BLDNG-PERMIT/INSP</t>
  </si>
  <si>
    <t>435.3.30 POOL YARD-MATERIALS</t>
  </si>
  <si>
    <t>435.3.32 POOL YARD-LABOR</t>
  </si>
  <si>
    <t>435.3.34 POOL YARD-PERMITS/INSP</t>
  </si>
  <si>
    <t>435.3.40 PUMPTRACK-LABOR</t>
  </si>
  <si>
    <t>435.3.40 PUMPTRACK-MATERIALS</t>
  </si>
  <si>
    <t>435.3.44 PUMPTRACK-PERMITS/INSP</t>
  </si>
  <si>
    <t>435.3.50 SPORTS COMP-MATERIALS</t>
  </si>
  <si>
    <t>435.3.52 SPORTS COMP-LABOR</t>
  </si>
  <si>
    <t>435.3.54 SPORTS COMP-PERMITS/IN</t>
  </si>
  <si>
    <t>435.3.60 SKATEPARK-MATERIALS</t>
  </si>
  <si>
    <t>435.3.62 SKATEPARK-LABOR</t>
  </si>
  <si>
    <t>435.3.64 SKATEPARK-PERMITS/INSP</t>
  </si>
  <si>
    <t>435.3.70 TENNIS COURT-MATERIALS</t>
  </si>
  <si>
    <t>435.3.72 TENNIS CRT-LABOR</t>
  </si>
  <si>
    <t>435.3.74 TENNIS CRTS-PERMITS/IN</t>
  </si>
  <si>
    <t>435.5 ACQUISITIONS OF LANDS</t>
  </si>
  <si>
    <t>435.4 ACQUISITION OF MAJOR EQUIPMENT</t>
  </si>
  <si>
    <t>TOTAL REVENUE</t>
  </si>
  <si>
    <t>BEGINNING RESERVE</t>
  </si>
  <si>
    <t>TOTAL EXPENDITURES</t>
  </si>
  <si>
    <t>TOTAL CAPITAL OUTLAY</t>
  </si>
  <si>
    <t>ENDING RESERVE</t>
  </si>
  <si>
    <t>CAPITAL OUTLAY</t>
  </si>
  <si>
    <t>SURPLUS/(DEFICIT) OF INCOME-EXPENSES</t>
  </si>
  <si>
    <t>TOTAL SURPLUS/(DEFICIT) AND CAPITAL OUTLAY</t>
  </si>
  <si>
    <t>368.32 INSURANCE REIMBURSEMENT</t>
  </si>
  <si>
    <t>434.17 WAGES CUSTOMER SERVICE</t>
  </si>
  <si>
    <t>435.1.6.10 CAPITAL OUTL-SP COM FLOOD</t>
  </si>
  <si>
    <t>NFPPRD 2023 Prior Year  (Actuals)</t>
  </si>
  <si>
    <t>NFPPRD 2026 Budget (Proposed)</t>
  </si>
  <si>
    <t>433.25 BANK FEES HOTCHKISS HOMEPLATE</t>
  </si>
  <si>
    <t>433.42 HOTCHKISS SOCCER EXPENSES</t>
  </si>
  <si>
    <t xml:space="preserve">    434.64 PRIVATE SWIM INSTR FEE</t>
  </si>
  <si>
    <t xml:space="preserve">    434.6 PROFESSIONAL FEES OTHER</t>
  </si>
  <si>
    <t xml:space="preserve">     433.20.25 OFFICE SUPPLIES SOFTWARE</t>
  </si>
  <si>
    <t xml:space="preserve">     433.20 OFFICE SUPPLIES OTHER</t>
  </si>
  <si>
    <t xml:space="preserve">   368.2 LOCAL GIFTS SPORTS CMPLX</t>
  </si>
  <si>
    <t xml:space="preserve">   368.21 LOCAL GIFTS PUMPTRACK</t>
  </si>
  <si>
    <t xml:space="preserve">   368.22 LOCAL GIFTS SKATEPARK</t>
  </si>
  <si>
    <t xml:space="preserve">   368.23 LOCAL GIFTS-SWIM LESSONS</t>
  </si>
  <si>
    <t>TOTAL ADDITIONS AND REMODELS</t>
  </si>
  <si>
    <t>GRAND TOTAL CAPITAL OUTLAY &amp; ADDITIONS/REMOD</t>
  </si>
  <si>
    <t>NFPPRD 2024 Prior Year (Actuals)</t>
  </si>
  <si>
    <t>345.3 HOTCHKISS SOCCER REVENUE</t>
  </si>
  <si>
    <t>345.4 PAONIA SOCCER CLUB REVENUE</t>
  </si>
  <si>
    <t>347 HOTCHKISS FLAG FOOTBALL REVENUE</t>
  </si>
  <si>
    <t>346 HOTCHKISS HOMEPLATE REVENUE</t>
  </si>
  <si>
    <t xml:space="preserve">   368.24 LOCAL GIFTS-BUCKET BRIGADE</t>
  </si>
  <si>
    <t>433.26 BANK FEES HOTCHKISS FLAG FOOTBALL</t>
  </si>
  <si>
    <t>433.27 BANK FEES PAONIA SOCCER CLUB</t>
  </si>
  <si>
    <t>434.9 OTHER EXPENSES</t>
  </si>
  <si>
    <t xml:space="preserve">2025 DOUBLE CHECK </t>
  </si>
  <si>
    <t>EXPENDITURES + CAPITAL OUTLAY</t>
  </si>
  <si>
    <t>TOTAL EXPENDITURES AND CAPITAL OUTLAY</t>
  </si>
  <si>
    <t>NFPPRD 2025 Budget Final</t>
  </si>
  <si>
    <t>345.1 TENNIS/PICKLEBALL FEES</t>
  </si>
  <si>
    <t xml:space="preserve">   368.1 PRIVATE GRANT &amp; INTERGOV $</t>
  </si>
  <si>
    <t>433.22 BANK FEES HOTCHKISS SOCCER</t>
  </si>
  <si>
    <t>433.7 TRANSPORTATION POOL BUS</t>
  </si>
  <si>
    <t>433.8 TENNIS/PICKLEBALL OP SUPPLIES</t>
  </si>
  <si>
    <t>434.11 WAGES - ADMIN</t>
  </si>
  <si>
    <t>434.7 TRAVEL AND TRAINING - ADMIN</t>
  </si>
  <si>
    <t>Difference between  Income &amp; Expense = reserve</t>
  </si>
  <si>
    <t>435 CONTINGENCY RESERVE</t>
  </si>
  <si>
    <t>2026 total operating expenses</t>
  </si>
  <si>
    <t>2026 Total Admin Expense</t>
  </si>
  <si>
    <t>2026 Capital outlay</t>
  </si>
  <si>
    <t>2026 total Expenditures and Capital outlay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</si>
</sst>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rgb="FF165782"/>
      <name val="Myriad Pro"/>
      <family val="2"/>
    </font>
    <font>
      <sz val="11"/>
      <color theme="1"/>
      <name val="Myriad Pro"/>
      <family val="2"/>
    </font>
    <font>
      <sz val="11"/>
      <color rgb="FF323232"/>
      <name val="Myriad Pro"/>
      <family val="2"/>
    </font>
    <font>
      <b/>
      <sz val="11"/>
      <color theme="1"/>
      <name val="Myriad Pro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49" fontId="3" fillId="0" borderId="0" xfId="0" applyNumberFormat="1" applyFont="1"/>
    <xf numFmtId="0" fontId="2" fillId="0" borderId="0" xfId="0" applyFont="1"/>
    <xf numFmtId="49" fontId="1" fillId="0" borderId="0" xfId="0" applyNumberFormat="1" applyFont="1"/>
    <xf numFmtId="49" fontId="3" fillId="0" borderId="0" xfId="0" applyNumberFormat="1" applyFont="1" applyAlignment="1">
      <alignment horizontal="left" indent="2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 wrapText="1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2" xfId="0" applyNumberFormat="1" applyFont="1" applyBorder="1" applyAlignment="1">
      <alignment horizontal="right"/>
    </xf>
    <xf numFmtId="7" fontId="2" fillId="0" borderId="2" xfId="0" applyNumberFormat="1" applyFont="1" applyBorder="1" applyAlignment="1">
      <alignment horizontal="right"/>
    </xf>
    <xf numFmtId="164" fontId="2" fillId="0" borderId="2" xfId="0" applyNumberFormat="1" applyFont="1" applyBorder="1"/>
    <xf numFmtId="164" fontId="2" fillId="0" borderId="2" xfId="0" applyNumberFormat="1" applyFont="1" applyBorder="1" applyAlignment="1">
      <alignment horizontal="right"/>
    </xf>
    <xf numFmtId="49" fontId="1" fillId="2" borderId="1" xfId="0" applyNumberFormat="1" applyFont="1" applyFill="1" applyBorder="1" applyAlignment="1">
      <alignment horizontal="center" wrapText="1"/>
    </xf>
    <xf numFmtId="164" fontId="2" fillId="2" borderId="0" xfId="0" applyNumberFormat="1" applyFont="1" applyFill="1" applyAlignment="1">
      <alignment horizontal="center"/>
    </xf>
    <xf numFmtId="164" fontId="4" fillId="2" borderId="2" xfId="0" applyNumberFormat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7" fontId="2" fillId="2" borderId="2" xfId="0" applyNumberFormat="1" applyFont="1" applyFill="1" applyBorder="1" applyAlignment="1">
      <alignment horizontal="right"/>
    </xf>
    <xf numFmtId="164" fontId="4" fillId="2" borderId="0" xfId="0" applyNumberFormat="1" applyFont="1" applyFill="1" applyAlignment="1">
      <alignment horizontal="right"/>
    </xf>
    <xf numFmtId="164" fontId="2" fillId="2" borderId="0" xfId="0" applyNumberFormat="1" applyFont="1" applyFill="1"/>
    <xf numFmtId="164" fontId="2" fillId="2" borderId="2" xfId="0" applyNumberFormat="1" applyFont="1" applyFill="1" applyBorder="1"/>
    <xf numFmtId="0" fontId="2" fillId="2" borderId="0" xfId="0" applyFont="1" applyFill="1"/>
    <xf numFmtId="0" fontId="2" fillId="0" borderId="2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164" fontId="2" fillId="3" borderId="0" xfId="0" applyNumberFormat="1" applyFont="1" applyFill="1"/>
    <xf numFmtId="44" fontId="2" fillId="0" borderId="0" xfId="1" applyFont="1"/>
    <xf numFmtId="44" fontId="2" fillId="0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98C73-B5B0-4600-910B-235E79E33054}">
  <sheetPr>
    <pageSetUpPr fitToPage="1"/>
  </sheetPr>
  <dimension ref="A1:I129"/>
  <sheetViews>
    <sheetView tabSelected="1" view="pageBreakPreview" zoomScale="110" zoomScaleNormal="150" zoomScaleSheetLayoutView="110" workbookViewId="0">
      <pane ySplit="1500" topLeftCell="A52" activePane="bottomLeft"/>
      <selection activeCell="H1" sqref="H1"/>
      <selection pane="bottomLeft" activeCell="H98" sqref="H98"/>
    </sheetView>
  </sheetViews>
  <sheetFormatPr defaultRowHeight="15" x14ac:dyDescent="0.25"/>
  <cols>
    <col min="1" max="1" width="48.28515625" style="3" customWidth="1"/>
    <col min="2" max="2" width="0.42578125" style="25" hidden="1" customWidth="1"/>
    <col min="3" max="3" width="13.7109375" style="3" bestFit="1" customWidth="1"/>
    <col min="4" max="4" width="16.85546875" style="3" customWidth="1"/>
    <col min="5" max="5" width="15.42578125" style="10" customWidth="1"/>
    <col min="6" max="6" width="2.7109375" style="3" customWidth="1"/>
    <col min="7" max="7" width="14.42578125" style="3" customWidth="1"/>
    <col min="8" max="8" width="12.140625" style="3" bestFit="1" customWidth="1"/>
    <col min="9" max="16384" width="9.140625" style="3"/>
  </cols>
  <sheetData>
    <row r="1" spans="1:8" s="1" customFormat="1" ht="48" customHeight="1" thickBot="1" x14ac:dyDescent="0.3">
      <c r="A1" s="8" t="s">
        <v>0</v>
      </c>
      <c r="B1" s="17" t="s">
        <v>94</v>
      </c>
      <c r="C1" s="8" t="s">
        <v>108</v>
      </c>
      <c r="D1" s="8" t="s">
        <v>120</v>
      </c>
      <c r="E1" s="27" t="s">
        <v>95</v>
      </c>
      <c r="G1" s="26" t="s">
        <v>117</v>
      </c>
      <c r="H1" s="1">
        <v>2026</v>
      </c>
    </row>
    <row r="2" spans="1:8" s="1" customFormat="1" ht="15.75" thickTop="1" x14ac:dyDescent="0.25">
      <c r="A2" s="6"/>
      <c r="B2" s="18"/>
      <c r="C2" s="9"/>
      <c r="D2" s="9"/>
      <c r="E2" s="9"/>
    </row>
    <row r="3" spans="1:8" s="1" customFormat="1" x14ac:dyDescent="0.25">
      <c r="A3" s="7" t="s">
        <v>84</v>
      </c>
      <c r="B3" s="19">
        <v>564788</v>
      </c>
      <c r="C3" s="13">
        <f>B7</f>
        <v>498808</v>
      </c>
      <c r="D3" s="13">
        <f>C7</f>
        <v>534932.91000000015</v>
      </c>
      <c r="E3" s="13">
        <f>D7</f>
        <v>499506.23000000021</v>
      </c>
    </row>
    <row r="4" spans="1:8" s="1" customFormat="1" x14ac:dyDescent="0.25">
      <c r="A4" s="7" t="s">
        <v>89</v>
      </c>
      <c r="B4" s="20">
        <f>SUM(B41-B93)</f>
        <v>139699</v>
      </c>
      <c r="C4" s="11">
        <f>SUM(C41-C93)</f>
        <v>97936.790000000095</v>
      </c>
      <c r="D4" s="11">
        <f>SUM(D41-D93)</f>
        <v>23707.130000000063</v>
      </c>
      <c r="E4" s="11">
        <f>SUM(E41-E93)</f>
        <v>62743.359999999986</v>
      </c>
    </row>
    <row r="5" spans="1:8" s="1" customFormat="1" x14ac:dyDescent="0.25">
      <c r="A5" s="7" t="s">
        <v>88</v>
      </c>
      <c r="B5" s="20">
        <f>B124</f>
        <v>205679</v>
      </c>
      <c r="C5" s="11">
        <f>C124</f>
        <v>61811.880000000005</v>
      </c>
      <c r="D5" s="11">
        <f>D124</f>
        <v>59133.81</v>
      </c>
      <c r="E5" s="11">
        <f>E124</f>
        <v>40000</v>
      </c>
    </row>
    <row r="6" spans="1:8" s="1" customFormat="1" x14ac:dyDescent="0.25">
      <c r="A6" s="7" t="s">
        <v>90</v>
      </c>
      <c r="B6" s="21">
        <f>(B4-B5)</f>
        <v>-65980</v>
      </c>
      <c r="C6" s="14">
        <f>(C4-C5)</f>
        <v>36124.910000000091</v>
      </c>
      <c r="D6" s="16">
        <f>(D4-D5)</f>
        <v>-35426.679999999935</v>
      </c>
      <c r="E6" s="16">
        <f>(E4-E5)</f>
        <v>22743.359999999986</v>
      </c>
    </row>
    <row r="7" spans="1:8" s="1" customFormat="1" x14ac:dyDescent="0.25">
      <c r="A7" s="7" t="s">
        <v>87</v>
      </c>
      <c r="B7" s="22">
        <f>SUM(B3+B6)</f>
        <v>498808</v>
      </c>
      <c r="C7" s="12">
        <f>SUM(C3+C6)</f>
        <v>534932.91000000015</v>
      </c>
      <c r="D7" s="12">
        <f>SUM(D3+D6)</f>
        <v>499506.23000000021</v>
      </c>
      <c r="E7" s="12">
        <f>SUM(E3+E6)</f>
        <v>522249.5900000002</v>
      </c>
    </row>
    <row r="8" spans="1:8" x14ac:dyDescent="0.25">
      <c r="A8" s="2"/>
      <c r="B8" s="23"/>
      <c r="C8" s="10"/>
      <c r="D8" s="10"/>
    </row>
    <row r="9" spans="1:8" x14ac:dyDescent="0.25">
      <c r="A9" s="4" t="s">
        <v>1</v>
      </c>
      <c r="B9" s="23"/>
      <c r="C9" s="10"/>
      <c r="D9" s="10"/>
      <c r="G9" s="10">
        <f>SUM(D10:D14)</f>
        <v>369433.87</v>
      </c>
    </row>
    <row r="10" spans="1:8" x14ac:dyDescent="0.25">
      <c r="A10" s="5" t="s">
        <v>2</v>
      </c>
      <c r="B10" s="23">
        <v>266337</v>
      </c>
      <c r="C10" s="10">
        <v>331651.15999999997</v>
      </c>
      <c r="D10" s="10">
        <v>314494.5</v>
      </c>
      <c r="E10" s="28">
        <v>359328.23</v>
      </c>
    </row>
    <row r="11" spans="1:8" x14ac:dyDescent="0.25">
      <c r="A11" s="5" t="s">
        <v>3</v>
      </c>
      <c r="B11" s="23">
        <v>43504</v>
      </c>
      <c r="C11" s="10">
        <v>47752.71</v>
      </c>
      <c r="D11" s="10">
        <v>43978.16</v>
      </c>
      <c r="E11" s="10">
        <v>45140.13</v>
      </c>
    </row>
    <row r="12" spans="1:8" x14ac:dyDescent="0.25">
      <c r="A12" s="5" t="s">
        <v>4</v>
      </c>
      <c r="B12" s="23">
        <v>1091</v>
      </c>
      <c r="C12" s="10">
        <v>1086.07</v>
      </c>
      <c r="D12" s="10">
        <v>7974.05</v>
      </c>
      <c r="E12" s="28">
        <v>15000</v>
      </c>
    </row>
    <row r="13" spans="1:8" x14ac:dyDescent="0.25">
      <c r="A13" s="5" t="s">
        <v>5</v>
      </c>
      <c r="B13" s="23">
        <v>989</v>
      </c>
      <c r="C13" s="10">
        <v>0</v>
      </c>
      <c r="D13" s="10">
        <v>0</v>
      </c>
      <c r="E13" s="10">
        <v>0</v>
      </c>
    </row>
    <row r="14" spans="1:8" x14ac:dyDescent="0.25">
      <c r="A14" s="5" t="s">
        <v>91</v>
      </c>
      <c r="B14" s="23">
        <v>71505</v>
      </c>
      <c r="C14" s="10">
        <v>0</v>
      </c>
      <c r="D14" s="10">
        <v>2987.16</v>
      </c>
      <c r="E14" s="10">
        <v>0</v>
      </c>
    </row>
    <row r="15" spans="1:8" x14ac:dyDescent="0.25">
      <c r="A15" s="4" t="s">
        <v>6</v>
      </c>
      <c r="B15" s="23"/>
      <c r="C15" s="10"/>
      <c r="D15" s="10"/>
      <c r="G15" s="10">
        <f>D16</f>
        <v>46650.18</v>
      </c>
    </row>
    <row r="16" spans="1:8" x14ac:dyDescent="0.25">
      <c r="A16" s="5" t="s">
        <v>7</v>
      </c>
      <c r="B16" s="23">
        <v>55731</v>
      </c>
      <c r="C16" s="10">
        <v>48308.38</v>
      </c>
      <c r="D16" s="10">
        <v>46650.18</v>
      </c>
      <c r="E16" s="10">
        <v>48000</v>
      </c>
    </row>
    <row r="17" spans="1:7" x14ac:dyDescent="0.25">
      <c r="A17" s="4" t="s">
        <v>8</v>
      </c>
      <c r="B17" s="23"/>
      <c r="C17" s="10"/>
      <c r="D17" s="10"/>
      <c r="G17" s="10">
        <f>SUM(D18:D32)</f>
        <v>69039.3</v>
      </c>
    </row>
    <row r="18" spans="1:7" x14ac:dyDescent="0.25">
      <c r="A18" s="5" t="s">
        <v>9</v>
      </c>
      <c r="B18" s="23">
        <v>14572</v>
      </c>
      <c r="C18" s="10">
        <v>16701.75</v>
      </c>
      <c r="D18" s="10">
        <v>20708.86</v>
      </c>
      <c r="E18" s="10">
        <v>20000</v>
      </c>
    </row>
    <row r="19" spans="1:7" x14ac:dyDescent="0.25">
      <c r="A19" s="5" t="s">
        <v>10</v>
      </c>
      <c r="B19" s="23">
        <v>0</v>
      </c>
      <c r="C19" s="10">
        <v>375</v>
      </c>
      <c r="D19" s="10">
        <v>575</v>
      </c>
      <c r="E19" s="10">
        <v>500</v>
      </c>
    </row>
    <row r="20" spans="1:7" x14ac:dyDescent="0.25">
      <c r="A20" s="5" t="s">
        <v>11</v>
      </c>
      <c r="B20" s="23">
        <v>11384</v>
      </c>
      <c r="C20" s="10">
        <v>11915</v>
      </c>
      <c r="D20" s="10">
        <v>11788.57</v>
      </c>
      <c r="E20" s="10">
        <v>12000</v>
      </c>
    </row>
    <row r="21" spans="1:7" x14ac:dyDescent="0.25">
      <c r="A21" s="5" t="s">
        <v>12</v>
      </c>
      <c r="B21" s="23">
        <v>0</v>
      </c>
      <c r="C21" s="10">
        <v>250</v>
      </c>
      <c r="D21" s="10">
        <v>0</v>
      </c>
      <c r="E21" s="10">
        <v>0</v>
      </c>
    </row>
    <row r="22" spans="1:7" x14ac:dyDescent="0.25">
      <c r="A22" s="5" t="s">
        <v>13</v>
      </c>
      <c r="B22" s="23">
        <v>57</v>
      </c>
      <c r="C22" s="10">
        <v>18</v>
      </c>
      <c r="D22" s="10">
        <v>0</v>
      </c>
      <c r="E22" s="10">
        <v>0</v>
      </c>
    </row>
    <row r="23" spans="1:7" x14ac:dyDescent="0.25">
      <c r="A23" s="5" t="s">
        <v>14</v>
      </c>
      <c r="B23" s="23">
        <v>17342</v>
      </c>
      <c r="C23" s="10">
        <v>20735</v>
      </c>
      <c r="D23" s="10">
        <v>21548</v>
      </c>
      <c r="E23" s="10">
        <v>22000</v>
      </c>
    </row>
    <row r="24" spans="1:7" x14ac:dyDescent="0.25">
      <c r="A24" s="5" t="s">
        <v>15</v>
      </c>
      <c r="B24" s="23">
        <v>4578</v>
      </c>
      <c r="C24" s="10">
        <v>5654</v>
      </c>
      <c r="D24" s="10">
        <v>5157.3999999999996</v>
      </c>
      <c r="E24" s="10">
        <v>5000</v>
      </c>
    </row>
    <row r="25" spans="1:7" x14ac:dyDescent="0.25">
      <c r="A25" s="5" t="s">
        <v>16</v>
      </c>
      <c r="B25" s="23">
        <v>200</v>
      </c>
      <c r="C25" s="10">
        <v>400</v>
      </c>
      <c r="D25" s="10">
        <v>150</v>
      </c>
      <c r="E25" s="10">
        <v>0</v>
      </c>
    </row>
    <row r="26" spans="1:7" x14ac:dyDescent="0.25">
      <c r="A26" s="5" t="s">
        <v>121</v>
      </c>
      <c r="B26" s="23">
        <v>769</v>
      </c>
      <c r="C26" s="10">
        <v>983.06</v>
      </c>
      <c r="D26" s="10">
        <v>437.52</v>
      </c>
      <c r="E26" s="10">
        <v>0</v>
      </c>
      <c r="G26" s="10"/>
    </row>
    <row r="27" spans="1:7" x14ac:dyDescent="0.25">
      <c r="A27" s="5" t="s">
        <v>17</v>
      </c>
      <c r="B27" s="23">
        <v>0</v>
      </c>
      <c r="C27" s="10">
        <v>0</v>
      </c>
      <c r="D27" s="10">
        <v>0</v>
      </c>
      <c r="E27" s="10">
        <v>0</v>
      </c>
      <c r="G27" s="10"/>
    </row>
    <row r="28" spans="1:7" x14ac:dyDescent="0.25">
      <c r="A28" s="5" t="s">
        <v>109</v>
      </c>
      <c r="B28" s="23">
        <v>14626</v>
      </c>
      <c r="C28" s="10">
        <v>7720</v>
      </c>
      <c r="D28" s="10">
        <v>7420</v>
      </c>
      <c r="E28" s="10">
        <v>8000</v>
      </c>
    </row>
    <row r="29" spans="1:7" x14ac:dyDescent="0.25">
      <c r="A29" s="5" t="s">
        <v>110</v>
      </c>
      <c r="B29" s="23"/>
      <c r="C29" s="10"/>
      <c r="D29" s="10">
        <v>910.18</v>
      </c>
      <c r="E29" s="10">
        <v>250</v>
      </c>
    </row>
    <row r="30" spans="1:7" x14ac:dyDescent="0.25">
      <c r="A30" s="5" t="s">
        <v>112</v>
      </c>
      <c r="B30" s="23"/>
      <c r="C30" s="10"/>
      <c r="D30" s="10">
        <v>234.07</v>
      </c>
      <c r="E30" s="10">
        <v>250</v>
      </c>
    </row>
    <row r="31" spans="1:7" x14ac:dyDescent="0.25">
      <c r="A31" s="5" t="s">
        <v>111</v>
      </c>
      <c r="B31" s="23"/>
      <c r="C31" s="10"/>
      <c r="D31" s="10">
        <v>109.7</v>
      </c>
      <c r="E31" s="10">
        <v>100</v>
      </c>
    </row>
    <row r="32" spans="1:7" x14ac:dyDescent="0.25">
      <c r="A32" s="5" t="s">
        <v>18</v>
      </c>
      <c r="B32" s="23">
        <v>0</v>
      </c>
      <c r="C32" s="10">
        <v>0</v>
      </c>
      <c r="D32" s="10">
        <v>0</v>
      </c>
      <c r="E32" s="10">
        <v>0</v>
      </c>
    </row>
    <row r="33" spans="1:9" x14ac:dyDescent="0.25">
      <c r="A33" s="4" t="s">
        <v>19</v>
      </c>
      <c r="B33" s="23"/>
      <c r="C33" s="10"/>
      <c r="D33" s="10"/>
      <c r="G33" s="10">
        <f>SUM(D34:D40)</f>
        <v>2100</v>
      </c>
    </row>
    <row r="34" spans="1:9" x14ac:dyDescent="0.25">
      <c r="A34" s="5" t="s">
        <v>19</v>
      </c>
      <c r="B34" s="23">
        <v>47750</v>
      </c>
      <c r="C34" s="10"/>
      <c r="D34" s="10"/>
    </row>
    <row r="35" spans="1:9" x14ac:dyDescent="0.25">
      <c r="A35" s="5" t="s">
        <v>122</v>
      </c>
      <c r="B35" s="23">
        <v>2000</v>
      </c>
      <c r="C35" s="10">
        <v>2000</v>
      </c>
      <c r="D35" s="10">
        <v>2000</v>
      </c>
      <c r="E35" s="28">
        <v>2000</v>
      </c>
    </row>
    <row r="36" spans="1:9" x14ac:dyDescent="0.25">
      <c r="A36" s="5" t="s">
        <v>102</v>
      </c>
      <c r="B36" s="23">
        <v>0</v>
      </c>
      <c r="C36" s="10">
        <v>1130.5</v>
      </c>
      <c r="D36" s="10">
        <v>0</v>
      </c>
      <c r="E36" s="10">
        <v>0</v>
      </c>
    </row>
    <row r="37" spans="1:9" x14ac:dyDescent="0.25">
      <c r="A37" s="5" t="s">
        <v>103</v>
      </c>
      <c r="B37" s="23">
        <v>0</v>
      </c>
      <c r="C37" s="10">
        <v>0</v>
      </c>
      <c r="D37" s="10">
        <v>0</v>
      </c>
      <c r="E37" s="10">
        <v>0</v>
      </c>
    </row>
    <row r="38" spans="1:9" x14ac:dyDescent="0.25">
      <c r="A38" s="5" t="s">
        <v>104</v>
      </c>
      <c r="B38" s="23">
        <v>5000</v>
      </c>
      <c r="C38" s="10">
        <v>0</v>
      </c>
      <c r="D38" s="10">
        <v>0</v>
      </c>
      <c r="E38" s="10">
        <v>0</v>
      </c>
    </row>
    <row r="39" spans="1:9" x14ac:dyDescent="0.25">
      <c r="A39" s="5" t="s">
        <v>105</v>
      </c>
      <c r="B39" s="23">
        <v>250</v>
      </c>
      <c r="C39" s="10">
        <v>1325</v>
      </c>
      <c r="D39" s="10">
        <v>0</v>
      </c>
      <c r="E39" s="10">
        <v>1325</v>
      </c>
    </row>
    <row r="40" spans="1:9" x14ac:dyDescent="0.25">
      <c r="A40" s="5" t="s">
        <v>113</v>
      </c>
      <c r="B40" s="24"/>
      <c r="C40" s="15"/>
      <c r="D40" s="15">
        <v>100</v>
      </c>
      <c r="E40" s="15">
        <v>0</v>
      </c>
    </row>
    <row r="41" spans="1:9" x14ac:dyDescent="0.25">
      <c r="A41" s="4" t="s">
        <v>83</v>
      </c>
      <c r="B41" s="23">
        <f>SUM(B10:B39)</f>
        <v>557685</v>
      </c>
      <c r="C41" s="10">
        <f>SUM(C10:C39)</f>
        <v>498005.63</v>
      </c>
      <c r="D41" s="10">
        <f>SUM(D10:D40)</f>
        <v>487223.35000000003</v>
      </c>
      <c r="E41" s="10">
        <f>SUM(E10:E40)</f>
        <v>538893.36</v>
      </c>
      <c r="G41" s="10">
        <f>SUM(G9:G40)</f>
        <v>487223.35</v>
      </c>
    </row>
    <row r="42" spans="1:9" x14ac:dyDescent="0.25">
      <c r="A42" s="5"/>
      <c r="B42" s="23"/>
      <c r="C42" s="10"/>
      <c r="D42" s="10"/>
    </row>
    <row r="43" spans="1:9" x14ac:dyDescent="0.25">
      <c r="A43" s="4" t="s">
        <v>20</v>
      </c>
      <c r="B43" s="23"/>
      <c r="C43" s="10"/>
      <c r="D43" s="10"/>
      <c r="G43" s="10">
        <f>SUM(D44:D68)</f>
        <v>168451.65</v>
      </c>
      <c r="H43" s="10">
        <f>SUM(E44:E68)</f>
        <v>140000</v>
      </c>
      <c r="I43" s="3" t="s">
        <v>130</v>
      </c>
    </row>
    <row r="44" spans="1:9" x14ac:dyDescent="0.25">
      <c r="A44" s="5" t="s">
        <v>21</v>
      </c>
      <c r="B44" s="23">
        <v>27668</v>
      </c>
      <c r="C44" s="10">
        <v>26115.64</v>
      </c>
      <c r="D44" s="10">
        <v>28582.44</v>
      </c>
      <c r="E44" s="10">
        <v>3000</v>
      </c>
    </row>
    <row r="45" spans="1:9" x14ac:dyDescent="0.25">
      <c r="A45" s="5" t="s">
        <v>22</v>
      </c>
      <c r="B45" s="23">
        <v>0</v>
      </c>
      <c r="C45" s="10">
        <v>0</v>
      </c>
      <c r="D45" s="10">
        <v>0</v>
      </c>
      <c r="E45" s="10">
        <v>0</v>
      </c>
    </row>
    <row r="46" spans="1:9" x14ac:dyDescent="0.25">
      <c r="A46" s="5" t="s">
        <v>23</v>
      </c>
      <c r="B46" s="23">
        <v>5369</v>
      </c>
      <c r="C46" s="10"/>
      <c r="D46" s="10"/>
    </row>
    <row r="47" spans="1:9" x14ac:dyDescent="0.25">
      <c r="A47" s="5" t="s">
        <v>100</v>
      </c>
      <c r="B47" s="23">
        <v>1468</v>
      </c>
      <c r="C47" s="10">
        <v>2370.4</v>
      </c>
      <c r="D47" s="10">
        <v>2794.85</v>
      </c>
      <c r="E47" s="10">
        <v>3000</v>
      </c>
    </row>
    <row r="48" spans="1:9" x14ac:dyDescent="0.25">
      <c r="A48" s="5" t="s">
        <v>101</v>
      </c>
      <c r="B48" s="23"/>
      <c r="C48" s="10">
        <v>6695.49</v>
      </c>
      <c r="D48" s="10">
        <v>1933.03</v>
      </c>
      <c r="E48" s="10">
        <v>3000</v>
      </c>
    </row>
    <row r="49" spans="1:5" x14ac:dyDescent="0.25">
      <c r="A49" s="5" t="s">
        <v>24</v>
      </c>
      <c r="B49" s="23">
        <v>1355</v>
      </c>
      <c r="C49" s="10">
        <v>2710.28</v>
      </c>
      <c r="D49" s="10">
        <v>4135.32</v>
      </c>
      <c r="E49" s="10">
        <v>3000</v>
      </c>
    </row>
    <row r="50" spans="1:5" x14ac:dyDescent="0.25">
      <c r="A50" s="5" t="s">
        <v>123</v>
      </c>
      <c r="B50" s="23">
        <v>311</v>
      </c>
      <c r="C50" s="10">
        <v>538.09</v>
      </c>
      <c r="D50" s="10">
        <v>549.70000000000005</v>
      </c>
      <c r="E50" s="10">
        <v>550</v>
      </c>
    </row>
    <row r="51" spans="1:5" x14ac:dyDescent="0.25">
      <c r="A51" s="5" t="s">
        <v>25</v>
      </c>
      <c r="B51" s="23">
        <v>46</v>
      </c>
      <c r="C51" s="10">
        <v>-4.1500000000000004</v>
      </c>
      <c r="D51" s="10">
        <v>49.2</v>
      </c>
      <c r="E51" s="10">
        <v>0</v>
      </c>
    </row>
    <row r="52" spans="1:5" x14ac:dyDescent="0.25">
      <c r="A52" s="5" t="s">
        <v>96</v>
      </c>
      <c r="B52" s="23">
        <v>1468</v>
      </c>
      <c r="C52" s="28">
        <v>163.98</v>
      </c>
      <c r="D52" s="10">
        <v>371.8</v>
      </c>
      <c r="E52" s="10">
        <v>500</v>
      </c>
    </row>
    <row r="53" spans="1:5" x14ac:dyDescent="0.25">
      <c r="A53" s="5" t="s">
        <v>114</v>
      </c>
      <c r="B53" s="23"/>
      <c r="C53" s="10"/>
      <c r="D53" s="10">
        <v>109.7</v>
      </c>
      <c r="E53" s="10">
        <v>200</v>
      </c>
    </row>
    <row r="54" spans="1:5" x14ac:dyDescent="0.25">
      <c r="A54" s="5" t="s">
        <v>115</v>
      </c>
      <c r="B54" s="23"/>
      <c r="C54" s="10"/>
      <c r="D54" s="10">
        <v>284.44</v>
      </c>
      <c r="E54" s="10">
        <v>200</v>
      </c>
    </row>
    <row r="55" spans="1:5" x14ac:dyDescent="0.25">
      <c r="A55" s="5" t="s">
        <v>26</v>
      </c>
      <c r="B55" s="23">
        <v>5409</v>
      </c>
      <c r="C55" s="10">
        <v>585.89</v>
      </c>
      <c r="D55" s="10">
        <v>810.65</v>
      </c>
      <c r="E55" s="10">
        <v>1500</v>
      </c>
    </row>
    <row r="56" spans="1:5" x14ac:dyDescent="0.25">
      <c r="A56" s="5" t="s">
        <v>27</v>
      </c>
      <c r="B56" s="23">
        <v>53</v>
      </c>
      <c r="C56" s="10">
        <v>0</v>
      </c>
      <c r="D56" s="10">
        <v>15700</v>
      </c>
      <c r="E56" s="10">
        <v>0</v>
      </c>
    </row>
    <row r="57" spans="1:5" x14ac:dyDescent="0.25">
      <c r="A57" s="5" t="s">
        <v>28</v>
      </c>
      <c r="B57" s="23">
        <v>193</v>
      </c>
      <c r="C57" s="10">
        <v>0</v>
      </c>
      <c r="D57" s="10">
        <v>0</v>
      </c>
      <c r="E57" s="10">
        <v>2000</v>
      </c>
    </row>
    <row r="58" spans="1:5" x14ac:dyDescent="0.25">
      <c r="A58" s="5" t="s">
        <v>29</v>
      </c>
      <c r="B58" s="23">
        <v>33555</v>
      </c>
      <c r="C58" s="10">
        <v>30664.69</v>
      </c>
      <c r="D58" s="10">
        <v>28751.84</v>
      </c>
      <c r="E58" s="10">
        <v>32000</v>
      </c>
    </row>
    <row r="59" spans="1:5" x14ac:dyDescent="0.25">
      <c r="A59" s="5" t="s">
        <v>30</v>
      </c>
      <c r="B59" s="23">
        <v>2210</v>
      </c>
      <c r="C59" s="10">
        <v>8829.2099999999991</v>
      </c>
      <c r="D59" s="10">
        <v>2296.25</v>
      </c>
      <c r="E59" s="10">
        <v>10000</v>
      </c>
    </row>
    <row r="60" spans="1:5" x14ac:dyDescent="0.25">
      <c r="A60" s="5" t="s">
        <v>97</v>
      </c>
      <c r="B60" s="23">
        <v>3148</v>
      </c>
      <c r="C60" s="10">
        <v>4741.8599999999997</v>
      </c>
      <c r="D60" s="10">
        <v>3612.78</v>
      </c>
      <c r="E60" s="10">
        <v>5250</v>
      </c>
    </row>
    <row r="61" spans="1:5" x14ac:dyDescent="0.25">
      <c r="A61" s="5" t="s">
        <v>31</v>
      </c>
      <c r="B61" s="23">
        <v>20460</v>
      </c>
      <c r="C61" s="10">
        <v>26323</v>
      </c>
      <c r="D61" s="10">
        <v>31639</v>
      </c>
      <c r="E61" s="10">
        <v>30000</v>
      </c>
    </row>
    <row r="62" spans="1:5" x14ac:dyDescent="0.25">
      <c r="A62" s="5" t="s">
        <v>32</v>
      </c>
      <c r="B62" s="23">
        <v>3062</v>
      </c>
      <c r="C62" s="10">
        <v>3215</v>
      </c>
      <c r="D62" s="10">
        <v>75.150000000000006</v>
      </c>
      <c r="E62" s="10">
        <v>4000</v>
      </c>
    </row>
    <row r="63" spans="1:5" x14ac:dyDescent="0.25">
      <c r="A63" s="5" t="s">
        <v>33</v>
      </c>
      <c r="B63" s="23">
        <v>12483</v>
      </c>
      <c r="C63" s="10">
        <v>3120.95</v>
      </c>
      <c r="D63" s="10">
        <v>9294.4500000000007</v>
      </c>
      <c r="E63" s="10">
        <v>5000</v>
      </c>
    </row>
    <row r="64" spans="1:5" x14ac:dyDescent="0.25">
      <c r="A64" s="5" t="s">
        <v>34</v>
      </c>
      <c r="B64" s="23">
        <v>0</v>
      </c>
      <c r="C64" s="10">
        <v>0</v>
      </c>
      <c r="D64" s="10">
        <v>0</v>
      </c>
      <c r="E64" s="10">
        <v>2000</v>
      </c>
    </row>
    <row r="65" spans="1:9" x14ac:dyDescent="0.25">
      <c r="A65" s="5" t="s">
        <v>35</v>
      </c>
      <c r="B65" s="23">
        <v>27010</v>
      </c>
      <c r="C65" s="10">
        <v>27480.76</v>
      </c>
      <c r="D65" s="10">
        <v>30821.72</v>
      </c>
      <c r="E65" s="10">
        <v>30000</v>
      </c>
    </row>
    <row r="66" spans="1:9" x14ac:dyDescent="0.25">
      <c r="A66" s="5" t="s">
        <v>36</v>
      </c>
      <c r="B66" s="23">
        <v>1369</v>
      </c>
      <c r="C66" s="10">
        <v>0</v>
      </c>
      <c r="D66" s="10">
        <v>3019.36</v>
      </c>
      <c r="E66" s="10">
        <v>2000</v>
      </c>
    </row>
    <row r="67" spans="1:9" x14ac:dyDescent="0.25">
      <c r="A67" s="5" t="s">
        <v>124</v>
      </c>
      <c r="B67" s="23">
        <v>1230</v>
      </c>
      <c r="C67" s="10">
        <v>934.55</v>
      </c>
      <c r="D67" s="10">
        <v>2937.05</v>
      </c>
      <c r="E67" s="10">
        <v>2000</v>
      </c>
    </row>
    <row r="68" spans="1:9" x14ac:dyDescent="0.25">
      <c r="A68" s="5" t="s">
        <v>125</v>
      </c>
      <c r="B68" s="23">
        <v>887</v>
      </c>
      <c r="C68" s="10">
        <v>896.46</v>
      </c>
      <c r="D68" s="10">
        <v>682.92</v>
      </c>
      <c r="E68" s="10">
        <v>800</v>
      </c>
    </row>
    <row r="69" spans="1:9" x14ac:dyDescent="0.25">
      <c r="A69" s="4" t="s">
        <v>37</v>
      </c>
      <c r="B69" s="23"/>
      <c r="C69" s="10"/>
      <c r="D69" s="10"/>
      <c r="G69" s="10">
        <f>SUM(D70:D92)</f>
        <v>295064.57</v>
      </c>
      <c r="H69" s="10">
        <f>SUM(E70:E92)</f>
        <v>336150</v>
      </c>
      <c r="I69" s="3" t="s">
        <v>131</v>
      </c>
    </row>
    <row r="70" spans="1:9" x14ac:dyDescent="0.25">
      <c r="A70" s="5" t="s">
        <v>126</v>
      </c>
      <c r="B70" s="23">
        <v>66844</v>
      </c>
      <c r="C70" s="10">
        <v>64603.519999999997</v>
      </c>
      <c r="D70" s="10">
        <v>63614.27</v>
      </c>
      <c r="E70" s="10">
        <v>65000</v>
      </c>
    </row>
    <row r="71" spans="1:9" x14ac:dyDescent="0.25">
      <c r="A71" s="5" t="s">
        <v>38</v>
      </c>
      <c r="B71" s="23">
        <v>3200</v>
      </c>
      <c r="C71" s="10">
        <v>4800</v>
      </c>
      <c r="D71" s="10">
        <v>4800</v>
      </c>
      <c r="E71" s="10">
        <v>6000</v>
      </c>
    </row>
    <row r="72" spans="1:9" x14ac:dyDescent="0.25">
      <c r="A72" s="5" t="s">
        <v>39</v>
      </c>
      <c r="B72" s="23">
        <v>72226</v>
      </c>
      <c r="C72" s="10">
        <v>77084.59</v>
      </c>
      <c r="D72" s="10">
        <v>88442.2</v>
      </c>
      <c r="E72" s="10">
        <v>88000</v>
      </c>
    </row>
    <row r="73" spans="1:9" x14ac:dyDescent="0.25">
      <c r="A73" s="5" t="s">
        <v>40</v>
      </c>
      <c r="B73" s="23">
        <v>0</v>
      </c>
      <c r="C73" s="10">
        <v>0</v>
      </c>
      <c r="D73" s="10">
        <v>0</v>
      </c>
    </row>
    <row r="74" spans="1:9" x14ac:dyDescent="0.25">
      <c r="A74" s="5" t="s">
        <v>41</v>
      </c>
      <c r="B74" s="23">
        <v>16400</v>
      </c>
      <c r="C74" s="10">
        <v>12212.97</v>
      </c>
      <c r="D74" s="10">
        <v>11635.55</v>
      </c>
      <c r="E74" s="28">
        <v>19000</v>
      </c>
    </row>
    <row r="75" spans="1:9" x14ac:dyDescent="0.25">
      <c r="A75" s="5" t="s">
        <v>42</v>
      </c>
      <c r="B75" s="23">
        <v>35120</v>
      </c>
      <c r="C75" s="10">
        <v>30931.42</v>
      </c>
      <c r="D75" s="10">
        <v>34702.25</v>
      </c>
      <c r="E75" s="28">
        <v>38500</v>
      </c>
    </row>
    <row r="76" spans="1:9" x14ac:dyDescent="0.25">
      <c r="A76" s="5" t="s">
        <v>43</v>
      </c>
      <c r="B76" s="23">
        <v>23228</v>
      </c>
      <c r="C76" s="10">
        <v>15460.76</v>
      </c>
      <c r="D76" s="10">
        <v>14885.32</v>
      </c>
      <c r="E76" s="28">
        <v>25400</v>
      </c>
    </row>
    <row r="77" spans="1:9" x14ac:dyDescent="0.25">
      <c r="A77" s="5" t="s">
        <v>92</v>
      </c>
      <c r="B77" s="23">
        <v>0</v>
      </c>
      <c r="C77" s="10">
        <v>2671.8</v>
      </c>
      <c r="D77" s="10">
        <v>3524.88</v>
      </c>
      <c r="E77" s="10">
        <v>7500</v>
      </c>
    </row>
    <row r="78" spans="1:9" x14ac:dyDescent="0.25">
      <c r="A78" s="5" t="s">
        <v>44</v>
      </c>
      <c r="B78" s="23">
        <v>2491</v>
      </c>
      <c r="C78" s="10">
        <v>4184.41</v>
      </c>
      <c r="D78" s="10">
        <v>4544.72</v>
      </c>
      <c r="E78" s="10">
        <v>5000</v>
      </c>
    </row>
    <row r="79" spans="1:9" x14ac:dyDescent="0.25">
      <c r="A79" s="5" t="s">
        <v>45</v>
      </c>
      <c r="B79" s="23">
        <v>15760</v>
      </c>
      <c r="C79" s="10">
        <v>16312.09</v>
      </c>
      <c r="D79" s="10">
        <v>43149.11</v>
      </c>
      <c r="E79" s="10">
        <v>42000</v>
      </c>
    </row>
    <row r="80" spans="1:9" x14ac:dyDescent="0.25">
      <c r="A80" s="5" t="s">
        <v>46</v>
      </c>
      <c r="B80" s="23">
        <v>5313</v>
      </c>
      <c r="C80" s="10">
        <v>6633.27</v>
      </c>
      <c r="D80" s="10">
        <v>6224.98</v>
      </c>
      <c r="E80" s="10">
        <v>8000</v>
      </c>
    </row>
    <row r="81" spans="1:9" x14ac:dyDescent="0.25">
      <c r="A81" s="5" t="s">
        <v>47</v>
      </c>
      <c r="B81" s="23">
        <v>2540</v>
      </c>
      <c r="C81" s="10">
        <v>2735.74</v>
      </c>
      <c r="D81" s="10">
        <v>4208.0200000000004</v>
      </c>
      <c r="E81" s="10">
        <v>5000</v>
      </c>
    </row>
    <row r="82" spans="1:9" x14ac:dyDescent="0.25">
      <c r="A82" s="5" t="s">
        <v>48</v>
      </c>
      <c r="B82" s="23">
        <v>1247</v>
      </c>
      <c r="C82" s="10">
        <v>520</v>
      </c>
      <c r="D82" s="10">
        <v>0</v>
      </c>
      <c r="E82" s="10">
        <v>1000</v>
      </c>
    </row>
    <row r="83" spans="1:9" x14ac:dyDescent="0.25">
      <c r="A83" s="5" t="s">
        <v>49</v>
      </c>
      <c r="B83" s="23">
        <v>1957</v>
      </c>
      <c r="C83" s="10">
        <v>14.99</v>
      </c>
      <c r="D83" s="10">
        <v>723.01</v>
      </c>
      <c r="E83" s="10">
        <v>750</v>
      </c>
    </row>
    <row r="84" spans="1:9" x14ac:dyDescent="0.25">
      <c r="A84" s="5" t="s">
        <v>50</v>
      </c>
      <c r="B84" s="23">
        <v>12773</v>
      </c>
      <c r="C84" s="10"/>
      <c r="D84" s="10"/>
    </row>
    <row r="85" spans="1:9" x14ac:dyDescent="0.25">
      <c r="A85" s="5" t="s">
        <v>98</v>
      </c>
      <c r="B85" s="23"/>
      <c r="C85" s="10">
        <v>1000</v>
      </c>
      <c r="D85" s="10">
        <v>2275</v>
      </c>
      <c r="E85" s="10">
        <v>5000</v>
      </c>
    </row>
    <row r="86" spans="1:9" x14ac:dyDescent="0.25">
      <c r="A86" s="5" t="s">
        <v>99</v>
      </c>
      <c r="B86" s="23"/>
      <c r="C86" s="10">
        <v>10887.5</v>
      </c>
      <c r="D86" s="10">
        <v>9696.75</v>
      </c>
      <c r="E86" s="28">
        <v>12000</v>
      </c>
    </row>
    <row r="87" spans="1:9" x14ac:dyDescent="0.25">
      <c r="A87" s="5" t="s">
        <v>51</v>
      </c>
      <c r="B87" s="23">
        <v>2516</v>
      </c>
      <c r="C87" s="10">
        <v>0</v>
      </c>
      <c r="D87" s="10">
        <v>0</v>
      </c>
      <c r="E87" s="10">
        <v>0</v>
      </c>
    </row>
    <row r="88" spans="1:9" x14ac:dyDescent="0.25">
      <c r="A88" s="5" t="s">
        <v>52</v>
      </c>
      <c r="B88" s="23">
        <v>0</v>
      </c>
      <c r="C88" s="10">
        <v>0</v>
      </c>
      <c r="D88" s="10">
        <v>0</v>
      </c>
      <c r="E88" s="10">
        <v>0</v>
      </c>
    </row>
    <row r="89" spans="1:9" x14ac:dyDescent="0.25">
      <c r="A89" s="5" t="s">
        <v>53</v>
      </c>
      <c r="B89" s="23">
        <v>4740</v>
      </c>
      <c r="C89" s="10">
        <v>0</v>
      </c>
      <c r="D89" s="10">
        <v>149.94999999999999</v>
      </c>
      <c r="E89" s="10">
        <v>1500</v>
      </c>
    </row>
    <row r="90" spans="1:9" x14ac:dyDescent="0.25">
      <c r="A90" s="5" t="s">
        <v>127</v>
      </c>
      <c r="B90" s="23">
        <v>2144</v>
      </c>
      <c r="C90" s="10">
        <v>4859.68</v>
      </c>
      <c r="D90" s="10">
        <v>1486.5</v>
      </c>
      <c r="E90" s="28">
        <v>6500</v>
      </c>
    </row>
    <row r="91" spans="1:9" x14ac:dyDescent="0.25">
      <c r="A91" s="5" t="s">
        <v>54</v>
      </c>
      <c r="B91" s="23">
        <v>733</v>
      </c>
      <c r="C91" s="10">
        <v>0</v>
      </c>
      <c r="D91" s="10">
        <v>345.59</v>
      </c>
      <c r="E91" s="10">
        <v>0</v>
      </c>
    </row>
    <row r="92" spans="1:9" x14ac:dyDescent="0.25">
      <c r="A92" s="5" t="s">
        <v>116</v>
      </c>
      <c r="B92" s="24">
        <v>0</v>
      </c>
      <c r="C92" s="15">
        <v>-226</v>
      </c>
      <c r="D92" s="15">
        <v>656.47</v>
      </c>
      <c r="E92" s="15">
        <v>0</v>
      </c>
    </row>
    <row r="93" spans="1:9" x14ac:dyDescent="0.25">
      <c r="A93" s="4" t="s">
        <v>85</v>
      </c>
      <c r="B93" s="23">
        <f>SUM(B44:B92)</f>
        <v>417986</v>
      </c>
      <c r="C93" s="10">
        <f>SUM(C44:C92)</f>
        <v>400068.83999999991</v>
      </c>
      <c r="D93" s="10">
        <f>SUM(D44:D92)</f>
        <v>463516.22</v>
      </c>
      <c r="E93" s="10">
        <f>SUM(E44:E92)</f>
        <v>476150</v>
      </c>
      <c r="G93" s="10">
        <f>SUM(G69+G43)</f>
        <v>463516.22</v>
      </c>
      <c r="H93" s="10">
        <f>SUM(H69+H43)</f>
        <v>476150</v>
      </c>
    </row>
    <row r="94" spans="1:9" x14ac:dyDescent="0.25">
      <c r="A94" s="5"/>
      <c r="B94" s="23"/>
      <c r="C94" s="10"/>
      <c r="D94" s="10"/>
    </row>
    <row r="95" spans="1:9" x14ac:dyDescent="0.25">
      <c r="A95" s="4" t="s">
        <v>55</v>
      </c>
      <c r="B95" s="23"/>
      <c r="C95" s="10"/>
      <c r="D95" s="10"/>
      <c r="G95" s="10">
        <f>SUM(D96:D102)</f>
        <v>59133.81</v>
      </c>
      <c r="H95" s="10">
        <v>40000</v>
      </c>
      <c r="I95" s="3" t="s">
        <v>132</v>
      </c>
    </row>
    <row r="96" spans="1:9" x14ac:dyDescent="0.25">
      <c r="A96" s="5" t="s">
        <v>56</v>
      </c>
      <c r="B96" s="23">
        <v>22296</v>
      </c>
      <c r="C96" s="10">
        <v>0</v>
      </c>
      <c r="D96" s="10">
        <v>0</v>
      </c>
      <c r="E96" s="10">
        <v>0</v>
      </c>
      <c r="G96" s="30"/>
    </row>
    <row r="97" spans="1:7" x14ac:dyDescent="0.25">
      <c r="A97" s="5" t="s">
        <v>57</v>
      </c>
      <c r="B97" s="23">
        <v>515</v>
      </c>
      <c r="C97" s="10">
        <v>595.21</v>
      </c>
      <c r="D97" s="10">
        <v>0</v>
      </c>
      <c r="E97" s="10">
        <v>0</v>
      </c>
      <c r="G97" s="30"/>
    </row>
    <row r="98" spans="1:7" x14ac:dyDescent="0.25">
      <c r="A98" s="5" t="s">
        <v>58</v>
      </c>
      <c r="B98" s="23">
        <v>48505</v>
      </c>
      <c r="C98" s="10">
        <v>1083.49</v>
      </c>
      <c r="D98" s="10">
        <v>2072.9899999999998</v>
      </c>
      <c r="E98" s="10">
        <v>0</v>
      </c>
      <c r="G98" s="30"/>
    </row>
    <row r="99" spans="1:7" x14ac:dyDescent="0.25">
      <c r="A99" s="5" t="s">
        <v>59</v>
      </c>
      <c r="B99" s="23">
        <v>13460</v>
      </c>
      <c r="C99" s="10">
        <v>21513.11</v>
      </c>
      <c r="D99" s="10">
        <v>2594.71</v>
      </c>
      <c r="E99" s="10">
        <v>20000</v>
      </c>
      <c r="G99" s="30"/>
    </row>
    <row r="100" spans="1:7" x14ac:dyDescent="0.25">
      <c r="A100" s="5" t="s">
        <v>60</v>
      </c>
      <c r="B100" s="23">
        <v>5923</v>
      </c>
      <c r="C100" s="10">
        <v>11159.19</v>
      </c>
      <c r="D100" s="10">
        <v>2380.34</v>
      </c>
      <c r="E100" s="10">
        <v>20000</v>
      </c>
      <c r="G100" s="30"/>
    </row>
    <row r="101" spans="1:7" x14ac:dyDescent="0.25">
      <c r="A101" s="5" t="s">
        <v>93</v>
      </c>
      <c r="B101" s="23">
        <v>0</v>
      </c>
      <c r="C101" s="10">
        <v>27460.880000000001</v>
      </c>
      <c r="D101" s="10">
        <v>52085.77</v>
      </c>
      <c r="E101" s="10">
        <v>0</v>
      </c>
      <c r="G101" s="30"/>
    </row>
    <row r="102" spans="1:7" x14ac:dyDescent="0.25">
      <c r="A102" s="5" t="s">
        <v>61</v>
      </c>
      <c r="B102" s="23">
        <v>0</v>
      </c>
      <c r="C102" s="10">
        <v>0</v>
      </c>
      <c r="D102" s="10">
        <v>0</v>
      </c>
      <c r="E102" s="10">
        <v>0</v>
      </c>
      <c r="G102" s="29"/>
    </row>
    <row r="103" spans="1:7" x14ac:dyDescent="0.25">
      <c r="A103" s="4" t="s">
        <v>62</v>
      </c>
      <c r="B103" s="23"/>
      <c r="C103" s="10"/>
      <c r="D103" s="10"/>
      <c r="G103" s="29"/>
    </row>
    <row r="104" spans="1:7" x14ac:dyDescent="0.25">
      <c r="A104" s="5" t="s">
        <v>63</v>
      </c>
      <c r="B104" s="23">
        <v>0</v>
      </c>
      <c r="C104" s="10">
        <v>0</v>
      </c>
      <c r="D104" s="10">
        <v>0</v>
      </c>
      <c r="E104" s="10">
        <v>0</v>
      </c>
      <c r="G104" s="29"/>
    </row>
    <row r="105" spans="1:7" x14ac:dyDescent="0.25">
      <c r="A105" s="5" t="s">
        <v>64</v>
      </c>
      <c r="B105" s="23">
        <v>0</v>
      </c>
      <c r="C105" s="10">
        <v>0</v>
      </c>
      <c r="D105" s="10">
        <v>0</v>
      </c>
      <c r="E105" s="10">
        <v>0</v>
      </c>
      <c r="G105" s="29"/>
    </row>
    <row r="106" spans="1:7" x14ac:dyDescent="0.25">
      <c r="A106" s="5" t="s">
        <v>65</v>
      </c>
      <c r="B106" s="23">
        <v>0</v>
      </c>
      <c r="C106" s="10">
        <v>0</v>
      </c>
      <c r="D106" s="10">
        <v>0</v>
      </c>
      <c r="E106" s="10">
        <v>0</v>
      </c>
      <c r="G106" s="29"/>
    </row>
    <row r="107" spans="1:7" x14ac:dyDescent="0.25">
      <c r="A107" s="5" t="s">
        <v>66</v>
      </c>
      <c r="B107" s="23">
        <v>40261</v>
      </c>
      <c r="C107" s="10">
        <v>0</v>
      </c>
      <c r="D107" s="10">
        <v>0</v>
      </c>
      <c r="E107" s="10">
        <v>0</v>
      </c>
      <c r="G107" s="29"/>
    </row>
    <row r="108" spans="1:7" x14ac:dyDescent="0.25">
      <c r="A108" s="5" t="s">
        <v>67</v>
      </c>
      <c r="B108" s="23">
        <v>29548</v>
      </c>
      <c r="C108" s="10">
        <v>0</v>
      </c>
      <c r="D108" s="10">
        <v>0</v>
      </c>
      <c r="E108" s="10">
        <v>0</v>
      </c>
    </row>
    <row r="109" spans="1:7" x14ac:dyDescent="0.25">
      <c r="A109" s="5" t="s">
        <v>68</v>
      </c>
      <c r="B109" s="23">
        <v>746</v>
      </c>
      <c r="C109" s="10">
        <v>0</v>
      </c>
      <c r="D109" s="10">
        <v>0</v>
      </c>
      <c r="E109" s="10">
        <v>0</v>
      </c>
    </row>
    <row r="110" spans="1:7" x14ac:dyDescent="0.25">
      <c r="A110" s="5" t="s">
        <v>69</v>
      </c>
      <c r="B110" s="23">
        <v>0</v>
      </c>
      <c r="C110" s="10">
        <v>0</v>
      </c>
      <c r="D110" s="10">
        <v>0</v>
      </c>
      <c r="E110" s="10">
        <v>0</v>
      </c>
    </row>
    <row r="111" spans="1:7" x14ac:dyDescent="0.25">
      <c r="A111" s="5" t="s">
        <v>70</v>
      </c>
      <c r="B111" s="23">
        <v>0</v>
      </c>
      <c r="C111" s="10">
        <v>0</v>
      </c>
      <c r="D111" s="10">
        <v>0</v>
      </c>
      <c r="E111" s="10">
        <v>0</v>
      </c>
    </row>
    <row r="112" spans="1:7" x14ac:dyDescent="0.25">
      <c r="A112" s="5" t="s">
        <v>71</v>
      </c>
      <c r="B112" s="23">
        <v>0</v>
      </c>
      <c r="C112" s="10">
        <v>0</v>
      </c>
      <c r="D112" s="10">
        <v>0</v>
      </c>
      <c r="E112" s="10">
        <v>0</v>
      </c>
    </row>
    <row r="113" spans="1:9" x14ac:dyDescent="0.25">
      <c r="A113" s="5" t="s">
        <v>72</v>
      </c>
      <c r="B113" s="23">
        <v>0</v>
      </c>
      <c r="C113" s="10">
        <v>0</v>
      </c>
      <c r="D113" s="10">
        <v>0</v>
      </c>
      <c r="E113" s="10">
        <v>0</v>
      </c>
    </row>
    <row r="114" spans="1:9" x14ac:dyDescent="0.25">
      <c r="A114" s="5" t="s">
        <v>73</v>
      </c>
      <c r="B114" s="23">
        <v>0</v>
      </c>
      <c r="C114" s="10">
        <v>0</v>
      </c>
      <c r="D114" s="10">
        <v>0</v>
      </c>
      <c r="E114" s="10">
        <v>0</v>
      </c>
    </row>
    <row r="115" spans="1:9" x14ac:dyDescent="0.25">
      <c r="A115" s="5" t="s">
        <v>74</v>
      </c>
      <c r="B115" s="23">
        <v>0</v>
      </c>
      <c r="C115" s="10">
        <v>0</v>
      </c>
      <c r="D115" s="10">
        <v>0</v>
      </c>
      <c r="E115" s="10">
        <v>0</v>
      </c>
    </row>
    <row r="116" spans="1:9" x14ac:dyDescent="0.25">
      <c r="A116" s="5" t="s">
        <v>75</v>
      </c>
      <c r="B116" s="23">
        <v>0</v>
      </c>
      <c r="C116" s="10">
        <v>416.62</v>
      </c>
      <c r="D116" s="10">
        <v>0</v>
      </c>
      <c r="E116" s="10">
        <v>0</v>
      </c>
    </row>
    <row r="117" spans="1:9" x14ac:dyDescent="0.25">
      <c r="A117" s="5" t="s">
        <v>76</v>
      </c>
      <c r="B117" s="23">
        <v>0</v>
      </c>
      <c r="C117" s="10">
        <v>0</v>
      </c>
      <c r="D117" s="10">
        <v>0</v>
      </c>
      <c r="E117" s="10">
        <v>0</v>
      </c>
    </row>
    <row r="118" spans="1:9" x14ac:dyDescent="0.25">
      <c r="A118" s="5" t="s">
        <v>77</v>
      </c>
      <c r="B118" s="23">
        <v>0</v>
      </c>
      <c r="C118" s="10">
        <v>0</v>
      </c>
      <c r="D118" s="10">
        <v>0</v>
      </c>
      <c r="E118" s="10">
        <v>0</v>
      </c>
    </row>
    <row r="119" spans="1:9" x14ac:dyDescent="0.25">
      <c r="A119" s="5" t="s">
        <v>78</v>
      </c>
      <c r="B119" s="23">
        <v>0</v>
      </c>
      <c r="C119" s="10">
        <v>0</v>
      </c>
      <c r="D119" s="10">
        <v>0</v>
      </c>
      <c r="E119" s="10">
        <v>0</v>
      </c>
    </row>
    <row r="120" spans="1:9" x14ac:dyDescent="0.25">
      <c r="A120" s="5" t="s">
        <v>79</v>
      </c>
      <c r="B120" s="23">
        <v>0</v>
      </c>
      <c r="C120" s="10">
        <v>0</v>
      </c>
      <c r="D120" s="10">
        <v>0</v>
      </c>
      <c r="E120" s="10">
        <v>0</v>
      </c>
    </row>
    <row r="121" spans="1:9" x14ac:dyDescent="0.25">
      <c r="A121" s="5" t="s">
        <v>80</v>
      </c>
      <c r="B121" s="23">
        <v>0</v>
      </c>
      <c r="C121" s="10">
        <v>0</v>
      </c>
      <c r="D121" s="10">
        <v>0</v>
      </c>
      <c r="E121" s="10">
        <v>0</v>
      </c>
    </row>
    <row r="122" spans="1:9" x14ac:dyDescent="0.25">
      <c r="A122" s="4" t="s">
        <v>82</v>
      </c>
      <c r="B122" s="23">
        <v>42425</v>
      </c>
      <c r="C122" s="10">
        <v>0</v>
      </c>
      <c r="D122" s="10">
        <v>0</v>
      </c>
      <c r="E122" s="10">
        <v>0</v>
      </c>
    </row>
    <row r="123" spans="1:9" x14ac:dyDescent="0.25">
      <c r="A123" s="4" t="s">
        <v>81</v>
      </c>
      <c r="B123" s="24">
        <v>2000</v>
      </c>
      <c r="C123" s="15">
        <v>0</v>
      </c>
      <c r="D123" s="15">
        <v>0</v>
      </c>
      <c r="E123" s="15">
        <v>0</v>
      </c>
    </row>
    <row r="124" spans="1:9" x14ac:dyDescent="0.25">
      <c r="A124" s="4" t="s">
        <v>86</v>
      </c>
      <c r="B124" s="23">
        <f>SUM(B96:B123)</f>
        <v>205679</v>
      </c>
      <c r="C124" s="10">
        <f>SUM(C96:C102)</f>
        <v>61811.880000000005</v>
      </c>
      <c r="D124" s="10">
        <f>SUM(D96:D123)</f>
        <v>59133.81</v>
      </c>
      <c r="E124" s="10">
        <f>SUM(E96:E123)</f>
        <v>40000</v>
      </c>
    </row>
    <row r="125" spans="1:9" x14ac:dyDescent="0.25">
      <c r="A125" s="3" t="s">
        <v>106</v>
      </c>
      <c r="C125" s="10">
        <f>SUM(C104:C121)</f>
        <v>416.62</v>
      </c>
      <c r="D125" s="10">
        <f t="shared" ref="D125:E125" si="0">SUM(D104:D121)</f>
        <v>0</v>
      </c>
      <c r="E125" s="10">
        <f t="shared" si="0"/>
        <v>0</v>
      </c>
    </row>
    <row r="126" spans="1:9" x14ac:dyDescent="0.25">
      <c r="A126" s="3" t="s">
        <v>107</v>
      </c>
      <c r="C126" s="10">
        <f>C124+C125</f>
        <v>62228.500000000007</v>
      </c>
      <c r="D126" s="10">
        <f t="shared" ref="D126:E126" si="1">D124+D125</f>
        <v>59133.81</v>
      </c>
      <c r="E126" s="10">
        <f t="shared" si="1"/>
        <v>40000</v>
      </c>
      <c r="G126" s="10" t="s">
        <v>118</v>
      </c>
    </row>
    <row r="127" spans="1:9" x14ac:dyDescent="0.25">
      <c r="A127" s="3" t="s">
        <v>119</v>
      </c>
      <c r="C127" s="10">
        <f>SUM(C93+C126)</f>
        <v>462297.33999999991</v>
      </c>
      <c r="D127" s="10">
        <f t="shared" ref="D127:E127" si="2">SUM(D93+D126)</f>
        <v>522650.02999999997</v>
      </c>
      <c r="E127" s="10">
        <f t="shared" si="2"/>
        <v>516150</v>
      </c>
      <c r="G127" s="10">
        <f>SUM(G93+G95)</f>
        <v>522650.02999999997</v>
      </c>
      <c r="H127" s="10">
        <f>H95+H93</f>
        <v>516150</v>
      </c>
      <c r="I127" s="3" t="s">
        <v>133</v>
      </c>
    </row>
    <row r="128" spans="1:9" x14ac:dyDescent="0.25">
      <c r="A128" s="3" t="s">
        <v>129</v>
      </c>
    </row>
    <row r="129" spans="7:7" x14ac:dyDescent="0.25">
      <c r="G129" s="3" t="s">
        <v>128</v>
      </c>
    </row>
  </sheetData>
  <printOptions gridLines="1"/>
  <pageMargins left="0.7" right="0.7" top="0.75" bottom="0.75" header="0.3" footer="0.3"/>
  <pageSetup scale="95" fitToHeight="0" orientation="portrait" r:id="rId1"/>
  <headerFooter>
    <oddHeader>&amp;C&amp;"Myriad Pro,Bold"&amp;12&amp;K03+000North Fork Pool, Park and Recreation District</oddHeader>
    <oddFooter>&amp;RPage: &amp;P</oddFooter>
  </headerFooter>
  <rowBreaks count="2" manualBreakCount="2">
    <brk id="41" max="16383" man="1"/>
    <brk id="87" max="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North Fork Pool, Park and Recreation District</dc:creator>
  <cp:lastModifiedBy>North Fork Pool, Park and Recreation District</cp:lastModifiedBy>
  <cp:lastPrinted>2026-02-17T22:11:15Z</cp:lastPrinted>
  <dcterms:created xsi:type="dcterms:W3CDTF">2023-11-09T19:31:14Z</dcterms:created>
  <dcterms:modified xsi:type="dcterms:W3CDTF">2026-03-05T18:53:42Z</dcterms:modified>
</cp:coreProperties>
</file>